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K:\_DeptAll\SUPPORT\Technical\Roles\Data Analyst-Bruce\99.Website\PERA\Training\Pre-Award_Training_Documents\"/>
    </mc:Choice>
  </mc:AlternateContent>
  <xr:revisionPtr revIDLastSave="0" documentId="8_{7F4846C0-1D2E-4FDA-8392-113902A10486}" xr6:coauthVersionLast="47" xr6:coauthVersionMax="47" xr10:uidLastSave="{00000000-0000-0000-0000-000000000000}"/>
  <bookViews>
    <workbookView xWindow="-120" yWindow="-120" windowWidth="29040" windowHeight="15720" xr2:uid="{BBFD924C-7951-458E-98F5-CD5C161205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33" i="1"/>
  <c r="J34" i="1"/>
  <c r="J35" i="1"/>
  <c r="J36" i="1"/>
  <c r="I37" i="1"/>
  <c r="J37" i="1" s="1"/>
  <c r="J16" i="1"/>
  <c r="I57" i="1"/>
  <c r="J57" i="1" s="1"/>
  <c r="J56" i="1"/>
  <c r="J55" i="1"/>
  <c r="J54" i="1"/>
  <c r="J53" i="1"/>
  <c r="J52" i="1"/>
  <c r="I49" i="1"/>
  <c r="J49" i="1" s="1"/>
  <c r="J48" i="1"/>
  <c r="J47" i="1"/>
  <c r="J46" i="1"/>
  <c r="J45" i="1"/>
  <c r="J44" i="1"/>
  <c r="I29" i="1"/>
  <c r="J29" i="1" s="1"/>
  <c r="J28" i="1"/>
  <c r="J27" i="1"/>
  <c r="J26" i="1"/>
  <c r="J25" i="1"/>
  <c r="J24" i="1"/>
  <c r="I21" i="1"/>
  <c r="J21" i="1" s="1"/>
  <c r="J20" i="1"/>
  <c r="J19" i="1"/>
  <c r="J18" i="1"/>
  <c r="J17" i="1"/>
  <c r="J38" i="1" l="1"/>
  <c r="J22" i="1"/>
  <c r="J58" i="1"/>
  <c r="J50" i="1"/>
  <c r="J30" i="1"/>
  <c r="J60" i="1" l="1"/>
  <c r="J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Siemers, Jenny L.</author>
  </authors>
  <commentList>
    <comment ref="E16" authorId="0" shapeId="0" xr:uid="{8E6B1678-18A4-401E-A4C8-CEC6D2AD98E5}">
      <text>
        <r>
          <rPr>
            <sz val="9"/>
            <color indexed="81"/>
            <rFont val="Tahoma"/>
            <family val="2"/>
          </rPr>
          <t xml:space="preserve">Length of Trip should equal the number of days of travel.
</t>
        </r>
      </text>
    </comment>
    <comment ref="F16" authorId="0" shapeId="0" xr:uid="{09F8F110-AAAA-48C2-B49F-DFFE9CDF1B48}">
      <text>
        <r>
          <rPr>
            <sz val="9"/>
            <color indexed="81"/>
            <rFont val="Tahoma"/>
            <family val="2"/>
          </rPr>
          <t xml:space="preserve">Enter number of nights for hotel stay.
</t>
        </r>
      </text>
    </comment>
    <comment ref="E24" authorId="0" shapeId="0" xr:uid="{6D577B5A-D168-4F36-AA27-1EEE9BAFBAA3}">
      <text>
        <r>
          <rPr>
            <sz val="9"/>
            <color indexed="81"/>
            <rFont val="Tahoma"/>
            <family val="2"/>
          </rPr>
          <t xml:space="preserve">Length of Trip should equal the number of days of travel.
</t>
        </r>
      </text>
    </comment>
    <comment ref="E32" authorId="0" shapeId="0" xr:uid="{42DB108C-6FE5-4A38-BBF8-79959EF0F4CA}">
      <text>
        <r>
          <rPr>
            <sz val="9"/>
            <color indexed="81"/>
            <rFont val="Tahoma"/>
            <family val="2"/>
          </rPr>
          <t xml:space="preserve">Length of Trip should equal the number of days of travel.
</t>
        </r>
      </text>
    </comment>
    <comment ref="E44" authorId="0" shapeId="0" xr:uid="{2D5C1983-D5BE-4291-B034-E7439C745137}">
      <text>
        <r>
          <rPr>
            <sz val="9"/>
            <color indexed="81"/>
            <rFont val="Tahoma"/>
            <family val="2"/>
          </rPr>
          <t xml:space="preserve">Length of Trip should equal the number of days of travel.
</t>
        </r>
      </text>
    </comment>
    <comment ref="E52" authorId="0" shapeId="0" xr:uid="{C8BBBE07-AE3A-4CEE-A104-996D4F8E8FDB}">
      <text>
        <r>
          <rPr>
            <sz val="9"/>
            <color indexed="81"/>
            <rFont val="Tahoma"/>
            <family val="2"/>
          </rPr>
          <t xml:space="preserve">Length of Trip should equal the number of days of travel.
</t>
        </r>
      </text>
    </comment>
  </commentList>
</comments>
</file>

<file path=xl/sharedStrings.xml><?xml version="1.0" encoding="utf-8"?>
<sst xmlns="http://schemas.openxmlformats.org/spreadsheetml/2006/main" count="83" uniqueCount="30">
  <si>
    <t>Updated 4/9/2025</t>
  </si>
  <si>
    <t>Estimated Travel Cost Calculator</t>
  </si>
  <si>
    <t>Lodging and PerDiem (M&amp;IE) Rates can be found on the following websites.</t>
  </si>
  <si>
    <t>Domestic -  https://www.gsa.gov/travel/plan-book/per-diem-rates</t>
  </si>
  <si>
    <t>Foreign - https://aoprals.state.gov/web920/per_diem.asp</t>
  </si>
  <si>
    <t>NOTES:</t>
  </si>
  <si>
    <t>Travel - Domestic</t>
  </si>
  <si>
    <t># of trips</t>
  </si>
  <si>
    <t>Purpose</t>
  </si>
  <si>
    <t># of travelers</t>
  </si>
  <si>
    <t>Length of Trip</t>
  </si>
  <si>
    <t>Nights Lodging</t>
  </si>
  <si>
    <t>Destination</t>
  </si>
  <si>
    <t>Item</t>
  </si>
  <si>
    <t xml:space="preserve">Cost </t>
  </si>
  <si>
    <t>Total Cost this Trip</t>
  </si>
  <si>
    <t>purpose of trip?</t>
  </si>
  <si>
    <t>where traveling to?</t>
  </si>
  <si>
    <t>Airfare (RT)</t>
  </si>
  <si>
    <t>Ground Transportation</t>
  </si>
  <si>
    <t>Travelers:</t>
  </si>
  <si>
    <t xml:space="preserve">Lodging  </t>
  </si>
  <si>
    <t>Registration</t>
  </si>
  <si>
    <t>names of travelers?</t>
  </si>
  <si>
    <t xml:space="preserve">100% Per Diem  </t>
  </si>
  <si>
    <t>Travel Per Diem (75%)</t>
  </si>
  <si>
    <t>Total Cost for this Destination</t>
  </si>
  <si>
    <t>Total Domestic</t>
  </si>
  <si>
    <t>Travel - Foreign</t>
  </si>
  <si>
    <t>Total Foreign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</si>
</sst>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Acumin Pro"/>
      <family val="2"/>
    </font>
    <font>
      <sz val="11"/>
      <color rgb="FFFF0000"/>
      <name val="Acumin Pro"/>
      <family val="2"/>
    </font>
    <font>
      <b/>
      <sz val="26"/>
      <color rgb="FF8E6F3E"/>
      <name val="Acumin Pro Black"/>
      <family val="2"/>
    </font>
    <font>
      <sz val="11"/>
      <name val="Acumin Pro"/>
      <family val="2"/>
    </font>
    <font>
      <u/>
      <sz val="11"/>
      <name val="Acumin Pro"/>
      <family val="2"/>
    </font>
    <font>
      <b/>
      <sz val="12"/>
      <name val="Acumin Pro"/>
      <family val="2"/>
    </font>
    <font>
      <sz val="14"/>
      <name val="Acumin Pro"/>
      <family val="2"/>
    </font>
    <font>
      <u/>
      <sz val="14"/>
      <name val="Acumin Pro"/>
      <family val="2"/>
    </font>
    <font>
      <b/>
      <sz val="14"/>
      <name val="Acumin Pro"/>
      <family val="2"/>
    </font>
    <font>
      <b/>
      <sz val="13"/>
      <color theme="1"/>
      <name val="Acumin Pro"/>
      <family val="2"/>
    </font>
    <font>
      <sz val="13"/>
      <color theme="1"/>
      <name val="Acumin Pro"/>
      <family val="2"/>
    </font>
    <font>
      <sz val="13"/>
      <name val="Acumin Pro"/>
      <family val="2"/>
    </font>
    <font>
      <b/>
      <sz val="13"/>
      <name val="Acumin Pro"/>
      <family val="2"/>
    </font>
    <font>
      <b/>
      <u/>
      <sz val="13"/>
      <name val="Acumin Pro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EBD99F"/>
        <bgColor indexed="64"/>
      </patternFill>
    </fill>
    <fill>
      <patternFill patternType="solid">
        <fgColor rgb="FFDDB94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72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2" applyFont="1" applyFill="1" applyAlignment="1"/>
    <xf numFmtId="44" fontId="10" fillId="0" borderId="0" xfId="0" applyNumberFormat="1" applyFont="1"/>
    <xf numFmtId="0" fontId="11" fillId="0" borderId="0" xfId="0" applyFont="1" applyAlignment="1">
      <alignment wrapText="1"/>
    </xf>
    <xf numFmtId="0" fontId="12" fillId="0" borderId="0" xfId="2" applyFont="1" applyFill="1" applyAlignment="1"/>
    <xf numFmtId="0" fontId="13" fillId="0" borderId="0" xfId="0" applyFont="1"/>
    <xf numFmtId="0" fontId="14" fillId="2" borderId="10" xfId="0" applyFont="1" applyFill="1" applyBorder="1"/>
    <xf numFmtId="0" fontId="15" fillId="2" borderId="10" xfId="0" applyFont="1" applyFill="1" applyBorder="1"/>
    <xf numFmtId="0" fontId="16" fillId="0" borderId="13" xfId="0" applyFont="1" applyBorder="1" applyAlignment="1">
      <alignment horizontal="left" vertical="top"/>
    </xf>
    <xf numFmtId="44" fontId="16" fillId="4" borderId="13" xfId="1" applyFont="1" applyFill="1" applyBorder="1" applyAlignment="1" applyProtection="1">
      <alignment horizontal="center" vertical="top" wrapText="1"/>
      <protection locked="0"/>
    </xf>
    <xf numFmtId="164" fontId="16" fillId="3" borderId="13" xfId="3" applyNumberFormat="1" applyFont="1" applyFill="1" applyBorder="1" applyAlignment="1">
      <alignment horizontal="center" vertical="top" wrapText="1"/>
    </xf>
    <xf numFmtId="0" fontId="16" fillId="0" borderId="6" xfId="0" applyFont="1" applyBorder="1" applyAlignment="1">
      <alignment horizontal="left" vertical="top"/>
    </xf>
    <xf numFmtId="44" fontId="16" fillId="4" borderId="6" xfId="1" applyFont="1" applyFill="1" applyBorder="1" applyAlignment="1" applyProtection="1">
      <alignment horizontal="center" vertical="top" wrapText="1"/>
      <protection locked="0"/>
    </xf>
    <xf numFmtId="164" fontId="16" fillId="3" borderId="6" xfId="3" applyNumberFormat="1" applyFont="1" applyFill="1" applyBorder="1" applyAlignment="1">
      <alignment horizontal="center" vertical="top" wrapText="1"/>
    </xf>
    <xf numFmtId="0" fontId="16" fillId="0" borderId="17" xfId="0" applyFont="1" applyBorder="1" applyAlignment="1">
      <alignment horizontal="left" vertical="top"/>
    </xf>
    <xf numFmtId="164" fontId="16" fillId="0" borderId="6" xfId="3" applyNumberFormat="1" applyFont="1" applyFill="1" applyBorder="1" applyAlignment="1">
      <alignment horizontal="center" vertical="top" wrapText="1"/>
    </xf>
    <xf numFmtId="164" fontId="16" fillId="3" borderId="8" xfId="3" applyNumberFormat="1" applyFont="1" applyFill="1" applyBorder="1" applyAlignment="1">
      <alignment horizontal="center" vertical="top" wrapText="1"/>
    </xf>
    <xf numFmtId="164" fontId="16" fillId="3" borderId="22" xfId="3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top"/>
    </xf>
    <xf numFmtId="164" fontId="16" fillId="0" borderId="0" xfId="3" applyNumberFormat="1" applyFont="1" applyFill="1" applyBorder="1" applyAlignment="1">
      <alignment horizontal="center" vertical="top" wrapText="1"/>
    </xf>
    <xf numFmtId="164" fontId="16" fillId="4" borderId="13" xfId="3" applyNumberFormat="1" applyFont="1" applyFill="1" applyBorder="1" applyAlignment="1" applyProtection="1">
      <alignment horizontal="center" vertical="top" wrapText="1"/>
      <protection locked="0"/>
    </xf>
    <xf numFmtId="164" fontId="16" fillId="4" borderId="6" xfId="3" applyNumberFormat="1" applyFont="1" applyFill="1" applyBorder="1" applyAlignment="1" applyProtection="1">
      <alignment horizontal="center" vertical="top" wrapText="1"/>
      <protection locked="0"/>
    </xf>
    <xf numFmtId="0" fontId="17" fillId="0" borderId="0" xfId="0" applyFont="1" applyAlignment="1">
      <alignment horizontal="right" vertical="top"/>
    </xf>
    <xf numFmtId="164" fontId="16" fillId="3" borderId="27" xfId="3" applyNumberFormat="1" applyFont="1" applyFill="1" applyBorder="1" applyAlignment="1">
      <alignment horizontal="center" vertical="top" wrapText="1"/>
    </xf>
    <xf numFmtId="164" fontId="16" fillId="3" borderId="28" xfId="3" applyNumberFormat="1" applyFont="1" applyFill="1" applyBorder="1" applyAlignment="1">
      <alignment horizontal="center" vertical="top" wrapText="1"/>
    </xf>
    <xf numFmtId="164" fontId="16" fillId="3" borderId="29" xfId="3" applyNumberFormat="1" applyFont="1" applyFill="1" applyBorder="1" applyAlignment="1">
      <alignment horizontal="center" vertical="top" wrapText="1"/>
    </xf>
    <xf numFmtId="0" fontId="15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4" borderId="16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right"/>
    </xf>
    <xf numFmtId="0" fontId="16" fillId="4" borderId="8" xfId="0" applyFont="1" applyFill="1" applyBorder="1" applyAlignment="1">
      <alignment vertical="center"/>
    </xf>
    <xf numFmtId="0" fontId="13" fillId="0" borderId="25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13" fillId="0" borderId="26" xfId="0" applyFont="1" applyBorder="1" applyAlignment="1">
      <alignment horizontal="left" wrapText="1"/>
    </xf>
    <xf numFmtId="0" fontId="8" fillId="3" borderId="25" xfId="0" applyFont="1" applyFill="1" applyBorder="1" applyAlignment="1" applyProtection="1">
      <alignment horizontal="center" wrapText="1"/>
      <protection locked="0"/>
    </xf>
    <xf numFmtId="0" fontId="8" fillId="3" borderId="14" xfId="0" applyFont="1" applyFill="1" applyBorder="1" applyAlignment="1" applyProtection="1">
      <alignment horizontal="center" wrapText="1"/>
      <protection locked="0"/>
    </xf>
    <xf numFmtId="0" fontId="8" fillId="3" borderId="26" xfId="0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8" fillId="3" borderId="2" xfId="0" applyFont="1" applyFill="1" applyBorder="1" applyAlignment="1" applyProtection="1">
      <alignment horizontal="center" wrapText="1"/>
      <protection locked="0"/>
    </xf>
    <xf numFmtId="0" fontId="8" fillId="3" borderId="3" xfId="0" applyFont="1" applyFill="1" applyBorder="1" applyAlignment="1" applyProtection="1">
      <alignment horizontal="center" wrapText="1"/>
      <protection locked="0"/>
    </xf>
    <xf numFmtId="0" fontId="8" fillId="3" borderId="4" xfId="0" applyFont="1" applyFill="1" applyBorder="1" applyAlignment="1" applyProtection="1">
      <alignment horizontal="center" wrapText="1"/>
      <protection locked="0"/>
    </xf>
    <xf numFmtId="0" fontId="8" fillId="3" borderId="5" xfId="0" applyFont="1" applyFill="1" applyBorder="1" applyAlignment="1" applyProtection="1">
      <alignment horizontal="center" wrapText="1"/>
      <protection locked="0"/>
    </xf>
    <xf numFmtId="0" fontId="16" fillId="0" borderId="20" xfId="0" applyFont="1" applyBorder="1" applyAlignment="1">
      <alignment horizontal="right" vertical="top"/>
    </xf>
    <xf numFmtId="0" fontId="16" fillId="0" borderId="4" xfId="0" applyFont="1" applyBorder="1" applyAlignment="1">
      <alignment horizontal="right" vertical="top"/>
    </xf>
    <xf numFmtId="0" fontId="16" fillId="4" borderId="11" xfId="0" applyFont="1" applyFill="1" applyBorder="1" applyAlignment="1" applyProtection="1">
      <alignment horizontal="center" vertical="center"/>
      <protection locked="0"/>
    </xf>
    <xf numFmtId="0" fontId="16" fillId="4" borderId="15" xfId="0" applyFont="1" applyFill="1" applyBorder="1" applyAlignment="1" applyProtection="1">
      <alignment horizontal="center" vertical="center"/>
      <protection locked="0"/>
    </xf>
    <xf numFmtId="0" fontId="16" fillId="4" borderId="19" xfId="0" applyFont="1" applyFill="1" applyBorder="1" applyAlignment="1" applyProtection="1">
      <alignment horizontal="center" vertical="center"/>
      <protection locked="0"/>
    </xf>
    <xf numFmtId="0" fontId="16" fillId="4" borderId="12" xfId="0" applyFont="1" applyFill="1" applyBorder="1" applyAlignment="1" applyProtection="1">
      <alignment horizontal="center" vertical="center" wrapText="1"/>
      <protection locked="0"/>
    </xf>
    <xf numFmtId="0" fontId="16" fillId="4" borderId="16" xfId="0" applyFont="1" applyFill="1" applyBorder="1" applyAlignment="1" applyProtection="1">
      <alignment horizontal="center" vertical="center" wrapText="1"/>
      <protection locked="0"/>
    </xf>
    <xf numFmtId="0" fontId="16" fillId="4" borderId="7" xfId="0" applyFont="1" applyFill="1" applyBorder="1" applyAlignment="1" applyProtection="1">
      <alignment horizontal="center" vertical="center" wrapText="1"/>
      <protection locked="0"/>
    </xf>
    <xf numFmtId="0" fontId="16" fillId="4" borderId="20" xfId="0" applyFont="1" applyFill="1" applyBorder="1" applyAlignment="1" applyProtection="1">
      <alignment horizontal="center" vertical="center" wrapText="1"/>
      <protection locked="0"/>
    </xf>
    <xf numFmtId="0" fontId="16" fillId="4" borderId="12" xfId="0" applyFont="1" applyFill="1" applyBorder="1" applyAlignment="1" applyProtection="1">
      <alignment horizontal="center" vertical="center"/>
      <protection locked="0"/>
    </xf>
    <xf numFmtId="0" fontId="16" fillId="4" borderId="17" xfId="0" applyFont="1" applyFill="1" applyBorder="1" applyAlignment="1" applyProtection="1">
      <alignment horizontal="center" vertical="center"/>
      <protection locked="0"/>
    </xf>
    <xf numFmtId="0" fontId="16" fillId="4" borderId="16" xfId="0" applyFont="1" applyFill="1" applyBorder="1" applyAlignment="1" applyProtection="1">
      <alignment horizontal="center" vertical="center"/>
      <protection locked="0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0" fontId="16" fillId="4" borderId="21" xfId="0" applyFont="1" applyFill="1" applyBorder="1" applyAlignment="1" applyProtection="1">
      <alignment horizontal="center" vertical="center"/>
      <protection locked="0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0" fontId="16" fillId="4" borderId="9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16" fillId="0" borderId="23" xfId="0" applyFont="1" applyBorder="1" applyAlignment="1">
      <alignment horizontal="right" vertical="top"/>
    </xf>
    <xf numFmtId="0" fontId="16" fillId="0" borderId="24" xfId="0" applyFont="1" applyBorder="1" applyAlignment="1">
      <alignment horizontal="right" vertical="top"/>
    </xf>
  </cellXfs>
  <cellStyles count="4">
    <cellStyle name="Currency" xfId="1" builtinId="4"/>
    <cellStyle name="Currency 2" xfId="3" xr:uid="{90C481A8-78C7-4A0E-82B3-46AF11027B20}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BD99F"/>
      <color rgb="FFDDB945"/>
      <color rgb="FFDAAA00"/>
      <color rgb="FF8E6F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s://www.gsa.gov/travel/plan-book/per-diem-rate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D210B-5962-44FC-B95F-2DFF06684A8A}">
  <dimension ref="B1:J60"/>
  <sheetViews>
    <sheetView tabSelected="1" workbookViewId="0">
      <selection activeCell="L26" sqref="L26"/>
    </sheetView>
  </sheetViews>
  <sheetFormatPr defaultRowHeight="14.25"/>
  <cols>
    <col min="1" max="1" width="9.140625" style="1"/>
    <col min="2" max="2" width="11" style="1" customWidth="1"/>
    <col min="3" max="3" width="11.85546875" style="1" customWidth="1"/>
    <col min="4" max="4" width="12.28515625" style="1" customWidth="1"/>
    <col min="5" max="5" width="10.7109375" style="1" customWidth="1"/>
    <col min="6" max="6" width="12" style="1" customWidth="1"/>
    <col min="7" max="7" width="15.7109375" style="1" customWidth="1"/>
    <col min="8" max="8" width="26.5703125" style="1" customWidth="1"/>
    <col min="9" max="9" width="14.28515625" style="1" customWidth="1"/>
    <col min="10" max="10" width="16.42578125" style="1" customWidth="1"/>
    <col min="11" max="16384" width="9.140625" style="1"/>
  </cols>
  <sheetData>
    <row r="1" spans="2:10">
      <c r="J1" s="38" t="s">
        <v>0</v>
      </c>
    </row>
    <row r="2" spans="2:10" ht="33.75">
      <c r="B2" s="69" t="s">
        <v>1</v>
      </c>
      <c r="C2" s="69"/>
      <c r="D2" s="69"/>
      <c r="E2" s="69"/>
      <c r="F2" s="69"/>
      <c r="G2" s="69"/>
      <c r="H2" s="69"/>
      <c r="I2" s="69"/>
      <c r="J2" s="69"/>
    </row>
    <row r="3" spans="2:10">
      <c r="B3" s="2"/>
      <c r="C3" s="3"/>
      <c r="D3" s="3"/>
      <c r="E3" s="3"/>
      <c r="F3" s="3"/>
      <c r="G3" s="3"/>
      <c r="H3" s="3"/>
      <c r="I3" s="3"/>
      <c r="J3" s="3"/>
    </row>
    <row r="4" spans="2:10" s="4" customFormat="1" ht="18">
      <c r="B4" s="10" t="s">
        <v>2</v>
      </c>
      <c r="C4" s="8"/>
      <c r="D4" s="8"/>
      <c r="E4" s="8"/>
      <c r="F4" s="8"/>
      <c r="G4" s="8"/>
      <c r="H4" s="5"/>
      <c r="I4" s="5"/>
      <c r="J4" s="5"/>
    </row>
    <row r="5" spans="2:10" s="4" customFormat="1" ht="18">
      <c r="B5" s="9" t="s">
        <v>3</v>
      </c>
      <c r="C5" s="9"/>
      <c r="D5" s="9"/>
      <c r="E5" s="9"/>
      <c r="F5" s="9"/>
      <c r="G5" s="9"/>
      <c r="H5" s="6"/>
      <c r="I5" s="7"/>
    </row>
    <row r="6" spans="2:10" s="4" customFormat="1" ht="18">
      <c r="B6" s="9" t="s">
        <v>4</v>
      </c>
      <c r="C6" s="9"/>
      <c r="D6" s="9"/>
      <c r="E6" s="9"/>
      <c r="F6" s="9"/>
      <c r="G6" s="9"/>
      <c r="H6" s="6"/>
      <c r="I6" s="7"/>
    </row>
    <row r="7" spans="2:10" ht="15" thickBot="1"/>
    <row r="8" spans="2:10" ht="18.75" thickBot="1">
      <c r="B8" s="40" t="s">
        <v>5</v>
      </c>
      <c r="C8" s="41"/>
      <c r="D8" s="41"/>
      <c r="E8" s="41"/>
      <c r="F8" s="41"/>
      <c r="G8" s="41"/>
      <c r="H8" s="41"/>
      <c r="I8" s="41"/>
      <c r="J8" s="42"/>
    </row>
    <row r="9" spans="2:10">
      <c r="B9" s="43"/>
      <c r="C9" s="44"/>
      <c r="D9" s="44"/>
      <c r="E9" s="44"/>
      <c r="F9" s="44"/>
      <c r="G9" s="44"/>
      <c r="H9" s="44"/>
      <c r="I9" s="44"/>
      <c r="J9" s="45"/>
    </row>
    <row r="10" spans="2:10">
      <c r="B10" s="46"/>
      <c r="C10" s="47"/>
      <c r="D10" s="47"/>
      <c r="E10" s="47"/>
      <c r="F10" s="47"/>
      <c r="G10" s="47"/>
      <c r="H10" s="47"/>
      <c r="I10" s="47"/>
      <c r="J10" s="48"/>
    </row>
    <row r="11" spans="2:10">
      <c r="B11" s="46"/>
      <c r="C11" s="47"/>
      <c r="D11" s="47"/>
      <c r="E11" s="47"/>
      <c r="F11" s="47"/>
      <c r="G11" s="47"/>
      <c r="H11" s="47"/>
      <c r="I11" s="47"/>
      <c r="J11" s="48"/>
    </row>
    <row r="12" spans="2:10" ht="15" thickBot="1">
      <c r="B12" s="49"/>
      <c r="C12" s="50"/>
      <c r="D12" s="50"/>
      <c r="E12" s="50"/>
      <c r="F12" s="50"/>
      <c r="G12" s="50"/>
      <c r="H12" s="50"/>
      <c r="I12" s="50"/>
      <c r="J12" s="51"/>
    </row>
    <row r="14" spans="2:10" ht="17.25" thickBot="1">
      <c r="B14" s="11" t="s">
        <v>6</v>
      </c>
      <c r="C14" s="12"/>
      <c r="D14" s="12"/>
      <c r="E14" s="12"/>
      <c r="F14" s="12"/>
      <c r="G14" s="12"/>
      <c r="H14" s="12"/>
      <c r="I14" s="12"/>
      <c r="J14" s="12"/>
    </row>
    <row r="15" spans="2:10" ht="33.75" thickBot="1">
      <c r="B15" s="35" t="s">
        <v>7</v>
      </c>
      <c r="C15" s="35" t="s">
        <v>8</v>
      </c>
      <c r="D15" s="35" t="s">
        <v>9</v>
      </c>
      <c r="E15" s="35" t="s">
        <v>10</v>
      </c>
      <c r="F15" s="35" t="s">
        <v>11</v>
      </c>
      <c r="G15" s="35" t="s">
        <v>12</v>
      </c>
      <c r="H15" s="36" t="s">
        <v>13</v>
      </c>
      <c r="I15" s="35" t="s">
        <v>14</v>
      </c>
      <c r="J15" s="35" t="s">
        <v>15</v>
      </c>
    </row>
    <row r="16" spans="2:10" ht="16.5">
      <c r="B16" s="54">
        <v>1</v>
      </c>
      <c r="C16" s="57" t="s">
        <v>16</v>
      </c>
      <c r="D16" s="61">
        <v>1</v>
      </c>
      <c r="E16" s="61">
        <v>1</v>
      </c>
      <c r="F16" s="61">
        <v>1</v>
      </c>
      <c r="G16" s="57" t="s">
        <v>17</v>
      </c>
      <c r="H16" s="13" t="s">
        <v>18</v>
      </c>
      <c r="I16" s="14">
        <v>0</v>
      </c>
      <c r="J16" s="15">
        <f>D16*I16</f>
        <v>0</v>
      </c>
    </row>
    <row r="17" spans="2:10" ht="16.5">
      <c r="B17" s="55"/>
      <c r="C17" s="58"/>
      <c r="D17" s="62"/>
      <c r="E17" s="63"/>
      <c r="F17" s="63"/>
      <c r="G17" s="58"/>
      <c r="H17" s="16" t="s">
        <v>19</v>
      </c>
      <c r="I17" s="17">
        <v>0</v>
      </c>
      <c r="J17" s="18">
        <f>D16*I17</f>
        <v>0</v>
      </c>
    </row>
    <row r="18" spans="2:10" ht="16.5">
      <c r="B18" s="55"/>
      <c r="C18" s="59"/>
      <c r="D18" s="39" t="s">
        <v>20</v>
      </c>
      <c r="E18" s="64"/>
      <c r="F18" s="63"/>
      <c r="G18" s="58"/>
      <c r="H18" s="16" t="s">
        <v>21</v>
      </c>
      <c r="I18" s="17">
        <v>0</v>
      </c>
      <c r="J18" s="18">
        <f>D16*F16*I18</f>
        <v>0</v>
      </c>
    </row>
    <row r="19" spans="2:10" ht="16.5">
      <c r="B19" s="55"/>
      <c r="C19" s="59"/>
      <c r="D19" s="37"/>
      <c r="E19" s="64"/>
      <c r="F19" s="63"/>
      <c r="G19" s="58"/>
      <c r="H19" s="16" t="s">
        <v>22</v>
      </c>
      <c r="I19" s="17">
        <v>0</v>
      </c>
      <c r="J19" s="18">
        <f>I19*D16</f>
        <v>0</v>
      </c>
    </row>
    <row r="20" spans="2:10" ht="16.5">
      <c r="B20" s="55"/>
      <c r="C20" s="59"/>
      <c r="D20" s="58" t="s">
        <v>23</v>
      </c>
      <c r="E20" s="64"/>
      <c r="F20" s="63"/>
      <c r="G20" s="58"/>
      <c r="H20" s="16" t="s">
        <v>24</v>
      </c>
      <c r="I20" s="17">
        <v>0</v>
      </c>
      <c r="J20" s="18">
        <f>IF(E16&lt;=2,0, (E16-2)*D16*I20)</f>
        <v>0</v>
      </c>
    </row>
    <row r="21" spans="2:10" ht="17.25" thickBot="1">
      <c r="B21" s="55"/>
      <c r="C21" s="59"/>
      <c r="D21" s="58"/>
      <c r="E21" s="64"/>
      <c r="F21" s="63"/>
      <c r="G21" s="58"/>
      <c r="H21" s="19" t="s">
        <v>25</v>
      </c>
      <c r="I21" s="20">
        <f>I20*0.75</f>
        <v>0</v>
      </c>
      <c r="J21" s="21">
        <f>IF(E16=1,I21,IF(E16=2,I21*2,IF(E16=3,I21*2,(2*D16*I21))))</f>
        <v>0</v>
      </c>
    </row>
    <row r="22" spans="2:10" ht="17.25" thickBot="1">
      <c r="B22" s="56"/>
      <c r="C22" s="60"/>
      <c r="D22" s="67"/>
      <c r="E22" s="65"/>
      <c r="F22" s="66"/>
      <c r="G22" s="67"/>
      <c r="H22" s="52" t="s">
        <v>26</v>
      </c>
      <c r="I22" s="53"/>
      <c r="J22" s="22">
        <f>SUM(J16:J21)*B16</f>
        <v>0</v>
      </c>
    </row>
    <row r="23" spans="2:10" ht="17.25" thickBot="1">
      <c r="B23" s="23"/>
      <c r="C23" s="24"/>
      <c r="D23" s="25"/>
      <c r="E23" s="25"/>
      <c r="F23" s="25"/>
      <c r="G23" s="24"/>
      <c r="H23" s="26"/>
      <c r="I23" s="26"/>
      <c r="J23" s="27"/>
    </row>
    <row r="24" spans="2:10" ht="16.5">
      <c r="B24" s="54">
        <v>1</v>
      </c>
      <c r="C24" s="57" t="s">
        <v>16</v>
      </c>
      <c r="D24" s="61">
        <v>1</v>
      </c>
      <c r="E24" s="61">
        <v>1</v>
      </c>
      <c r="F24" s="61">
        <v>1</v>
      </c>
      <c r="G24" s="57" t="s">
        <v>17</v>
      </c>
      <c r="H24" s="13" t="s">
        <v>18</v>
      </c>
      <c r="I24" s="28">
        <v>0</v>
      </c>
      <c r="J24" s="15">
        <f>D24*I24</f>
        <v>0</v>
      </c>
    </row>
    <row r="25" spans="2:10" ht="16.5">
      <c r="B25" s="55"/>
      <c r="C25" s="58"/>
      <c r="D25" s="62"/>
      <c r="E25" s="63"/>
      <c r="F25" s="63"/>
      <c r="G25" s="58"/>
      <c r="H25" s="16" t="s">
        <v>19</v>
      </c>
      <c r="I25" s="29">
        <v>0</v>
      </c>
      <c r="J25" s="18">
        <f>D24*I25</f>
        <v>0</v>
      </c>
    </row>
    <row r="26" spans="2:10" ht="16.5">
      <c r="B26" s="55"/>
      <c r="C26" s="59"/>
      <c r="D26" s="39" t="s">
        <v>20</v>
      </c>
      <c r="E26" s="64"/>
      <c r="F26" s="63"/>
      <c r="G26" s="58"/>
      <c r="H26" s="16" t="s">
        <v>21</v>
      </c>
      <c r="I26" s="29">
        <v>0</v>
      </c>
      <c r="J26" s="18">
        <f>D24*F24*I26</f>
        <v>0</v>
      </c>
    </row>
    <row r="27" spans="2:10" ht="16.5">
      <c r="B27" s="55"/>
      <c r="C27" s="59"/>
      <c r="D27" s="37"/>
      <c r="E27" s="64"/>
      <c r="F27" s="63"/>
      <c r="G27" s="58"/>
      <c r="H27" s="16" t="s">
        <v>22</v>
      </c>
      <c r="I27" s="29">
        <v>0</v>
      </c>
      <c r="J27" s="18">
        <f>I27*D24</f>
        <v>0</v>
      </c>
    </row>
    <row r="28" spans="2:10" ht="16.5">
      <c r="B28" s="55"/>
      <c r="C28" s="59"/>
      <c r="D28" s="58" t="s">
        <v>23</v>
      </c>
      <c r="E28" s="64"/>
      <c r="F28" s="63"/>
      <c r="G28" s="58"/>
      <c r="H28" s="16" t="s">
        <v>24</v>
      </c>
      <c r="I28" s="29">
        <v>0</v>
      </c>
      <c r="J28" s="18">
        <f>IF(E24&lt;=2,0, (E24-2)*D24*I28)</f>
        <v>0</v>
      </c>
    </row>
    <row r="29" spans="2:10" ht="17.25" thickBot="1">
      <c r="B29" s="55"/>
      <c r="C29" s="59"/>
      <c r="D29" s="58"/>
      <c r="E29" s="64"/>
      <c r="F29" s="63"/>
      <c r="G29" s="58"/>
      <c r="H29" s="19" t="s">
        <v>25</v>
      </c>
      <c r="I29" s="20">
        <f>I28*0.75</f>
        <v>0</v>
      </c>
      <c r="J29" s="21">
        <f>IF(E24=1,I29,IF(E24=2,I29*2,IF(E24=3,I29*2,(2*D24*I29))))</f>
        <v>0</v>
      </c>
    </row>
    <row r="30" spans="2:10" ht="17.25" thickBot="1">
      <c r="B30" s="56"/>
      <c r="C30" s="60"/>
      <c r="D30" s="67"/>
      <c r="E30" s="65"/>
      <c r="F30" s="66"/>
      <c r="G30" s="67"/>
      <c r="H30" s="52" t="s">
        <v>26</v>
      </c>
      <c r="I30" s="53"/>
      <c r="J30" s="22">
        <f>SUM(J24:J29)*B24</f>
        <v>0</v>
      </c>
    </row>
    <row r="31" spans="2:10" ht="17.25" thickBot="1">
      <c r="B31" s="23"/>
      <c r="C31" s="24"/>
      <c r="D31" s="25"/>
      <c r="E31" s="25"/>
      <c r="F31" s="25"/>
      <c r="G31" s="24"/>
      <c r="H31" s="26"/>
      <c r="I31" s="26"/>
      <c r="J31" s="27"/>
    </row>
    <row r="32" spans="2:10" ht="16.5">
      <c r="B32" s="54">
        <v>1</v>
      </c>
      <c r="C32" s="57" t="s">
        <v>16</v>
      </c>
      <c r="D32" s="61">
        <v>1</v>
      </c>
      <c r="E32" s="61">
        <v>1</v>
      </c>
      <c r="F32" s="61">
        <v>1</v>
      </c>
      <c r="G32" s="57" t="s">
        <v>17</v>
      </c>
      <c r="H32" s="13" t="s">
        <v>18</v>
      </c>
      <c r="I32" s="28">
        <v>0</v>
      </c>
      <c r="J32" s="15">
        <f>D32*I32</f>
        <v>0</v>
      </c>
    </row>
    <row r="33" spans="2:10" ht="16.5">
      <c r="B33" s="55"/>
      <c r="C33" s="58"/>
      <c r="D33" s="62"/>
      <c r="E33" s="63"/>
      <c r="F33" s="63"/>
      <c r="G33" s="58"/>
      <c r="H33" s="16" t="s">
        <v>19</v>
      </c>
      <c r="I33" s="29">
        <v>0</v>
      </c>
      <c r="J33" s="18">
        <f>D32*I33</f>
        <v>0</v>
      </c>
    </row>
    <row r="34" spans="2:10" ht="16.5">
      <c r="B34" s="55"/>
      <c r="C34" s="58"/>
      <c r="D34" s="39" t="s">
        <v>20</v>
      </c>
      <c r="E34" s="63"/>
      <c r="F34" s="63"/>
      <c r="G34" s="58"/>
      <c r="H34" s="16" t="s">
        <v>21</v>
      </c>
      <c r="I34" s="29">
        <v>0</v>
      </c>
      <c r="J34" s="18">
        <f>D32*F32*I34</f>
        <v>0</v>
      </c>
    </row>
    <row r="35" spans="2:10" ht="16.5">
      <c r="B35" s="55"/>
      <c r="C35" s="58"/>
      <c r="D35" s="37"/>
      <c r="E35" s="63"/>
      <c r="F35" s="63"/>
      <c r="G35" s="58"/>
      <c r="H35" s="16" t="s">
        <v>22</v>
      </c>
      <c r="I35" s="29">
        <v>0</v>
      </c>
      <c r="J35" s="18">
        <f>I35*D32</f>
        <v>0</v>
      </c>
    </row>
    <row r="36" spans="2:10" ht="16.5">
      <c r="B36" s="55"/>
      <c r="C36" s="58"/>
      <c r="D36" s="58" t="s">
        <v>23</v>
      </c>
      <c r="E36" s="63"/>
      <c r="F36" s="63"/>
      <c r="G36" s="58"/>
      <c r="H36" s="16" t="s">
        <v>24</v>
      </c>
      <c r="I36" s="29">
        <v>0</v>
      </c>
      <c r="J36" s="18">
        <f>IF(E32&lt;=2,0, (E32-2)*D32*I36)</f>
        <v>0</v>
      </c>
    </row>
    <row r="37" spans="2:10" ht="17.25" thickBot="1">
      <c r="B37" s="55"/>
      <c r="C37" s="58"/>
      <c r="D37" s="58"/>
      <c r="E37" s="63"/>
      <c r="F37" s="63"/>
      <c r="G37" s="58"/>
      <c r="H37" s="19" t="s">
        <v>25</v>
      </c>
      <c r="I37" s="20">
        <f>I36*0.75</f>
        <v>0</v>
      </c>
      <c r="J37" s="21">
        <f>IF(E32=1,I37,IF(E32=2,I37*2,IF(E32=3,I37*2,(2*D32*I37))))</f>
        <v>0</v>
      </c>
    </row>
    <row r="38" spans="2:10" ht="17.25" thickBot="1">
      <c r="B38" s="56"/>
      <c r="C38" s="67"/>
      <c r="D38" s="67"/>
      <c r="E38" s="66"/>
      <c r="F38" s="66"/>
      <c r="G38" s="67"/>
      <c r="H38" s="70" t="s">
        <v>26</v>
      </c>
      <c r="I38" s="71"/>
      <c r="J38" s="22">
        <f>SUM(J32:J37)*B32</f>
        <v>0</v>
      </c>
    </row>
    <row r="39" spans="2:10" ht="17.25" thickBot="1">
      <c r="B39" s="25"/>
      <c r="C39" s="24"/>
      <c r="D39" s="25"/>
      <c r="E39" s="25"/>
      <c r="F39" s="25"/>
      <c r="G39" s="24"/>
      <c r="H39" s="26"/>
      <c r="I39" s="26"/>
      <c r="J39" s="27"/>
    </row>
    <row r="40" spans="2:10" ht="17.25" thickBot="1">
      <c r="B40" s="25"/>
      <c r="C40" s="24"/>
      <c r="D40" s="25"/>
      <c r="E40" s="25"/>
      <c r="F40" s="25"/>
      <c r="G40" s="24"/>
      <c r="H40" s="26"/>
      <c r="I40" s="30" t="s">
        <v>27</v>
      </c>
      <c r="J40" s="22">
        <f>J22+J30+J38</f>
        <v>0</v>
      </c>
    </row>
    <row r="41" spans="2:10" ht="16.5">
      <c r="B41" s="25"/>
      <c r="C41" s="24"/>
      <c r="D41" s="25"/>
      <c r="E41" s="25"/>
      <c r="F41" s="25"/>
      <c r="G41" s="24"/>
      <c r="H41" s="26"/>
      <c r="I41" s="26"/>
      <c r="J41" s="27"/>
    </row>
    <row r="42" spans="2:10" ht="17.25" thickBot="1">
      <c r="B42" s="11" t="s">
        <v>28</v>
      </c>
      <c r="C42" s="12"/>
      <c r="D42" s="12"/>
      <c r="E42" s="12"/>
      <c r="F42" s="12"/>
      <c r="G42" s="12"/>
      <c r="H42" s="12"/>
      <c r="I42" s="12"/>
      <c r="J42" s="12"/>
    </row>
    <row r="43" spans="2:10" ht="33.75" thickBot="1">
      <c r="B43" s="35" t="s">
        <v>7</v>
      </c>
      <c r="C43" s="35" t="s">
        <v>8</v>
      </c>
      <c r="D43" s="35" t="s">
        <v>9</v>
      </c>
      <c r="E43" s="35" t="s">
        <v>10</v>
      </c>
      <c r="F43" s="35" t="s">
        <v>11</v>
      </c>
      <c r="G43" s="35" t="s">
        <v>12</v>
      </c>
      <c r="H43" s="36" t="s">
        <v>13</v>
      </c>
      <c r="I43" s="35" t="s">
        <v>14</v>
      </c>
      <c r="J43" s="35" t="s">
        <v>15</v>
      </c>
    </row>
    <row r="44" spans="2:10" ht="16.5">
      <c r="B44" s="54">
        <v>1</v>
      </c>
      <c r="C44" s="57" t="s">
        <v>16</v>
      </c>
      <c r="D44" s="61">
        <v>1</v>
      </c>
      <c r="E44" s="61">
        <v>1</v>
      </c>
      <c r="F44" s="61">
        <v>1</v>
      </c>
      <c r="G44" s="57" t="s">
        <v>17</v>
      </c>
      <c r="H44" s="13" t="s">
        <v>18</v>
      </c>
      <c r="I44" s="28">
        <v>0</v>
      </c>
      <c r="J44" s="31">
        <f>D44*I44</f>
        <v>0</v>
      </c>
    </row>
    <row r="45" spans="2:10" ht="16.5">
      <c r="B45" s="55"/>
      <c r="C45" s="58"/>
      <c r="D45" s="62"/>
      <c r="E45" s="63"/>
      <c r="F45" s="63"/>
      <c r="G45" s="58"/>
      <c r="H45" s="16" t="s">
        <v>19</v>
      </c>
      <c r="I45" s="29">
        <v>0</v>
      </c>
      <c r="J45" s="32">
        <f>D44*I45</f>
        <v>0</v>
      </c>
    </row>
    <row r="46" spans="2:10" ht="16.5">
      <c r="B46" s="55"/>
      <c r="C46" s="59"/>
      <c r="D46" s="39" t="s">
        <v>20</v>
      </c>
      <c r="E46" s="64"/>
      <c r="F46" s="63"/>
      <c r="G46" s="58"/>
      <c r="H46" s="16" t="s">
        <v>21</v>
      </c>
      <c r="I46" s="29">
        <v>0</v>
      </c>
      <c r="J46" s="32">
        <f>D44*F44*I46</f>
        <v>0</v>
      </c>
    </row>
    <row r="47" spans="2:10" ht="16.5">
      <c r="B47" s="55"/>
      <c r="C47" s="59"/>
      <c r="D47" s="37"/>
      <c r="E47" s="64"/>
      <c r="F47" s="63"/>
      <c r="G47" s="58"/>
      <c r="H47" s="16" t="s">
        <v>22</v>
      </c>
      <c r="I47" s="29">
        <v>0</v>
      </c>
      <c r="J47" s="32">
        <f>I47*D44</f>
        <v>0</v>
      </c>
    </row>
    <row r="48" spans="2:10" ht="16.5">
      <c r="B48" s="55"/>
      <c r="C48" s="59"/>
      <c r="D48" s="58" t="s">
        <v>23</v>
      </c>
      <c r="E48" s="64"/>
      <c r="F48" s="63"/>
      <c r="G48" s="58"/>
      <c r="H48" s="16" t="s">
        <v>24</v>
      </c>
      <c r="I48" s="29">
        <v>0</v>
      </c>
      <c r="J48" s="32">
        <f>IF(E44&lt;=2,0, (E44-2)*D44*I48)</f>
        <v>0</v>
      </c>
    </row>
    <row r="49" spans="2:10" ht="16.5">
      <c r="B49" s="55"/>
      <c r="C49" s="59"/>
      <c r="D49" s="58"/>
      <c r="E49" s="64"/>
      <c r="F49" s="63"/>
      <c r="G49" s="58"/>
      <c r="H49" s="19" t="s">
        <v>25</v>
      </c>
      <c r="I49" s="20">
        <f>I48*0.75</f>
        <v>0</v>
      </c>
      <c r="J49" s="32">
        <f>IF(E44=1,I49,IF(E44=2,I49*2,IF(E44=3,I49*2,(2*D44*I49))))</f>
        <v>0</v>
      </c>
    </row>
    <row r="50" spans="2:10" ht="17.25" thickBot="1">
      <c r="B50" s="56"/>
      <c r="C50" s="60"/>
      <c r="D50" s="67"/>
      <c r="E50" s="65"/>
      <c r="F50" s="66"/>
      <c r="G50" s="67"/>
      <c r="H50" s="52" t="s">
        <v>26</v>
      </c>
      <c r="I50" s="68"/>
      <c r="J50" s="33">
        <f>SUM(J44:J49)*B44</f>
        <v>0</v>
      </c>
    </row>
    <row r="51" spans="2:10" ht="17.25" thickBot="1">
      <c r="B51" s="23"/>
      <c r="C51" s="24"/>
      <c r="D51" s="25"/>
      <c r="E51" s="25"/>
      <c r="F51" s="25"/>
      <c r="G51" s="24"/>
      <c r="H51" s="26"/>
      <c r="I51" s="26"/>
      <c r="J51" s="27"/>
    </row>
    <row r="52" spans="2:10" ht="16.5">
      <c r="B52" s="54">
        <v>1</v>
      </c>
      <c r="C52" s="57" t="s">
        <v>16</v>
      </c>
      <c r="D52" s="61">
        <v>1</v>
      </c>
      <c r="E52" s="61">
        <v>1</v>
      </c>
      <c r="F52" s="61">
        <v>1</v>
      </c>
      <c r="G52" s="57" t="s">
        <v>17</v>
      </c>
      <c r="H52" s="13" t="s">
        <v>18</v>
      </c>
      <c r="I52" s="28">
        <v>0</v>
      </c>
      <c r="J52" s="31">
        <f>D52*I52</f>
        <v>0</v>
      </c>
    </row>
    <row r="53" spans="2:10" ht="16.5">
      <c r="B53" s="55"/>
      <c r="C53" s="58"/>
      <c r="D53" s="62"/>
      <c r="E53" s="63"/>
      <c r="F53" s="63"/>
      <c r="G53" s="58"/>
      <c r="H53" s="16" t="s">
        <v>19</v>
      </c>
      <c r="I53" s="29">
        <v>0</v>
      </c>
      <c r="J53" s="32">
        <f>D52*I53</f>
        <v>0</v>
      </c>
    </row>
    <row r="54" spans="2:10" ht="16.5">
      <c r="B54" s="55"/>
      <c r="C54" s="59"/>
      <c r="D54" s="39" t="s">
        <v>20</v>
      </c>
      <c r="E54" s="64"/>
      <c r="F54" s="63"/>
      <c r="G54" s="58"/>
      <c r="H54" s="16" t="s">
        <v>21</v>
      </c>
      <c r="I54" s="29">
        <v>0</v>
      </c>
      <c r="J54" s="32">
        <f>D52*F52*I54</f>
        <v>0</v>
      </c>
    </row>
    <row r="55" spans="2:10" ht="16.5">
      <c r="B55" s="55"/>
      <c r="C55" s="59"/>
      <c r="D55" s="37"/>
      <c r="E55" s="64"/>
      <c r="F55" s="63"/>
      <c r="G55" s="58"/>
      <c r="H55" s="16" t="s">
        <v>22</v>
      </c>
      <c r="I55" s="29">
        <v>0</v>
      </c>
      <c r="J55" s="32">
        <f>I55*D52</f>
        <v>0</v>
      </c>
    </row>
    <row r="56" spans="2:10" ht="16.5">
      <c r="B56" s="55"/>
      <c r="C56" s="59"/>
      <c r="D56" s="58" t="s">
        <v>23</v>
      </c>
      <c r="E56" s="64"/>
      <c r="F56" s="63"/>
      <c r="G56" s="58"/>
      <c r="H56" s="16" t="s">
        <v>24</v>
      </c>
      <c r="I56" s="29">
        <v>0</v>
      </c>
      <c r="J56" s="32">
        <f>IF(E52&lt;=2,0, (E52-2)*D52*I56)</f>
        <v>0</v>
      </c>
    </row>
    <row r="57" spans="2:10" ht="16.5">
      <c r="B57" s="55"/>
      <c r="C57" s="59"/>
      <c r="D57" s="58"/>
      <c r="E57" s="64"/>
      <c r="F57" s="63"/>
      <c r="G57" s="58"/>
      <c r="H57" s="19" t="s">
        <v>25</v>
      </c>
      <c r="I57" s="20">
        <f>I56*0.75</f>
        <v>0</v>
      </c>
      <c r="J57" s="32">
        <f>IF(E52=1,I57,IF(E52=2,I57*2,IF(E52=3,I57*2,(2*D52*I57))))</f>
        <v>0</v>
      </c>
    </row>
    <row r="58" spans="2:10" ht="17.25" thickBot="1">
      <c r="B58" s="56"/>
      <c r="C58" s="60"/>
      <c r="D58" s="67"/>
      <c r="E58" s="65"/>
      <c r="F58" s="66"/>
      <c r="G58" s="67"/>
      <c r="H58" s="52" t="s">
        <v>26</v>
      </c>
      <c r="I58" s="68"/>
      <c r="J58" s="33">
        <f>SUM(J52:J57)*B52</f>
        <v>0</v>
      </c>
    </row>
    <row r="59" spans="2:10" ht="17.25" thickBot="1">
      <c r="B59" s="34"/>
      <c r="C59" s="34"/>
      <c r="D59" s="34"/>
      <c r="E59" s="34"/>
      <c r="F59" s="34"/>
      <c r="G59" s="34"/>
      <c r="H59" s="34"/>
      <c r="I59" s="34"/>
      <c r="J59" s="34"/>
    </row>
    <row r="60" spans="2:10" ht="17.25" thickBot="1">
      <c r="B60" s="34"/>
      <c r="C60" s="34"/>
      <c r="D60" s="34"/>
      <c r="E60" s="34"/>
      <c r="F60" s="34"/>
      <c r="G60" s="34"/>
      <c r="H60" s="34"/>
      <c r="I60" s="30" t="s">
        <v>29</v>
      </c>
      <c r="J60" s="22">
        <f>J50+J58</f>
        <v>0</v>
      </c>
    </row>
  </sheetData>
  <sheetProtection algorithmName="SHA-512" hashValue="kQTpyfnECBRAMaWY2aO52gnidn0mwWNH5obybpvJCD1eFG06NNahOXLJtiE6uROhuqJnqilcLa6Qv34xOIIEOg==" saltValue="JBch6VePYWS/Lgvb1UCkIw==" spinCount="100000" sheet="1" objects="1" scenarios="1"/>
  <mergeCells count="43">
    <mergeCell ref="H58:I58"/>
    <mergeCell ref="B2:J2"/>
    <mergeCell ref="B52:B58"/>
    <mergeCell ref="C52:C58"/>
    <mergeCell ref="D52:D53"/>
    <mergeCell ref="E52:E58"/>
    <mergeCell ref="F52:F58"/>
    <mergeCell ref="G52:G58"/>
    <mergeCell ref="D56:D58"/>
    <mergeCell ref="H38:I38"/>
    <mergeCell ref="B44:B50"/>
    <mergeCell ref="C44:C50"/>
    <mergeCell ref="D44:D45"/>
    <mergeCell ref="E44:E50"/>
    <mergeCell ref="F44:F50"/>
    <mergeCell ref="G44:G50"/>
    <mergeCell ref="G16:G22"/>
    <mergeCell ref="D20:D22"/>
    <mergeCell ref="D48:D50"/>
    <mergeCell ref="H50:I50"/>
    <mergeCell ref="B32:B38"/>
    <mergeCell ref="C32:C38"/>
    <mergeCell ref="D32:D33"/>
    <mergeCell ref="E32:E38"/>
    <mergeCell ref="F32:F38"/>
    <mergeCell ref="G32:G38"/>
    <mergeCell ref="D36:D38"/>
    <mergeCell ref="B8:J8"/>
    <mergeCell ref="B9:J12"/>
    <mergeCell ref="H22:I22"/>
    <mergeCell ref="B24:B30"/>
    <mergeCell ref="C24:C30"/>
    <mergeCell ref="D24:D25"/>
    <mergeCell ref="E24:E30"/>
    <mergeCell ref="F24:F30"/>
    <mergeCell ref="G24:G30"/>
    <mergeCell ref="D28:D30"/>
    <mergeCell ref="H30:I30"/>
    <mergeCell ref="B16:B22"/>
    <mergeCell ref="C16:C22"/>
    <mergeCell ref="D16:D17"/>
    <mergeCell ref="E16:E22"/>
    <mergeCell ref="F16:F22"/>
  </mergeCells>
  <dataValidations count="1">
    <dataValidation type="whole" operator="greaterThan" allowBlank="1" showErrorMessage="1" errorTitle="Length of Trap cannot be 0." error="The length of the trip must be 1 day or more." prompt="The length of the trip must be 1 day or more._x000a_" sqref="E16:E22 E24:E30 E32:E38 E44:E50 E52:E58" xr:uid="{B3D76D2B-6C10-48BC-8C4E-B2F4DCEE35A3}">
      <formula1>0</formula1>
    </dataValidation>
  </dataValidations>
  <hyperlinks>
    <hyperlink ref="B5" r:id="rId1" display="https://www.gsa.gov/travel/plan-book/per-diem-rates" xr:uid="{5472F8CA-69E9-4682-9B2D-7EC4685EF80F}"/>
    <hyperlink ref="B6" r:id="rId2" display="https://aoprals.state.gov/web920/per_diem.asp" xr:uid="{AB1A94C9-DB6B-4A33-A865-9918B9014683}"/>
  </hyperlinks>
  <pageMargins left="0.7" right="0.7" top="0.75" bottom="0.75" header="0.3" footer="0.3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C05485-FEBA-4D20-9DDC-8357DE3A36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C615FC-CAA0-4D5B-9656-5E9E035D2E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A3972-7068-4B3D-9EB7-B5AE052B3C3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Purdue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Siemers, Jenny L.</dc:creator>
  <cp:keywords/>
  <dc:description/>
  <cp:lastModifiedBy>Warren, Bruce E</cp:lastModifiedBy>
  <cp:revision/>
  <dcterms:created xsi:type="dcterms:W3CDTF">2025-04-09T14:22:16Z</dcterms:created>
  <dcterms:modified xsi:type="dcterms:W3CDTF">2025-04-17T19:39:55Z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606f69-b0ae-4874-be30-7d43a3c7be10_Enabled">
    <vt:lpwstr>true</vt:lpwstr>
  </property>
  <property fmtid="{D5CDD505-2E9C-101B-9397-08002B2CF9AE}" pid="3" name="MSIP_Label_f7606f69-b0ae-4874-be30-7d43a3c7be10_SetDate">
    <vt:lpwstr>2025-04-09T14:49:22Z</vt:lpwstr>
  </property>
  <property fmtid="{D5CDD505-2E9C-101B-9397-08002B2CF9AE}" pid="4" name="MSIP_Label_f7606f69-b0ae-4874-be30-7d43a3c7be10_Method">
    <vt:lpwstr>Standard</vt:lpwstr>
  </property>
  <property fmtid="{D5CDD505-2E9C-101B-9397-08002B2CF9AE}" pid="5" name="MSIP_Label_f7606f69-b0ae-4874-be30-7d43a3c7be10_Name">
    <vt:lpwstr>defa4170-0d19-0005-0001-bc88714345d2</vt:lpwstr>
  </property>
  <property fmtid="{D5CDD505-2E9C-101B-9397-08002B2CF9AE}" pid="6" name="MSIP_Label_f7606f69-b0ae-4874-be30-7d43a3c7be10_SiteId">
    <vt:lpwstr>4130bd39-7c53-419c-b1e5-8758d6d63f21</vt:lpwstr>
  </property>
  <property fmtid="{D5CDD505-2E9C-101B-9397-08002B2CF9AE}" pid="7" name="MSIP_Label_f7606f69-b0ae-4874-be30-7d43a3c7be10_ActionId">
    <vt:lpwstr>d58d87b8-ee83-49b7-847a-9a4fdb792a99</vt:lpwstr>
  </property>
  <property fmtid="{D5CDD505-2E9C-101B-9397-08002B2CF9AE}" pid="8" name="MSIP_Label_f7606f69-b0ae-4874-be30-7d43a3c7be10_ContentBits">
    <vt:lpwstr>0</vt:lpwstr>
  </property>
  <property fmtid="{D5CDD505-2E9C-101B-9397-08002B2CF9AE}" pid="9" name="MSIP_Label_f7606f69-b0ae-4874-be30-7d43a3c7be10_Tag">
    <vt:lpwstr>10, 3, 0, 1</vt:lpwstr>
  </property>
</Properties>
</file>